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utres stats" sheetId="4" r:id="rId1"/>
    <sheet name="Stats 29112022" sheetId="2" r:id="rId2"/>
    <sheet name="Stats brutes" sheetId="3" r:id="rId3"/>
    <sheet name="Données 29112022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E12" i="4"/>
  <c r="E10" i="4"/>
  <c r="E9" i="4"/>
  <c r="E8" i="4"/>
  <c r="E7" i="4"/>
  <c r="E6" i="4"/>
  <c r="E5" i="4"/>
  <c r="E4" i="4"/>
  <c r="P13" i="3" l="1"/>
  <c r="O13" i="3"/>
  <c r="N13" i="3"/>
  <c r="M13" i="3"/>
  <c r="L13" i="3"/>
  <c r="Q3" i="3"/>
  <c r="Q4" i="3"/>
  <c r="Q5" i="3"/>
  <c r="Q6" i="3"/>
  <c r="Q7" i="3"/>
  <c r="Q8" i="3"/>
  <c r="Q9" i="3"/>
  <c r="Q10" i="3"/>
  <c r="Q12" i="3"/>
  <c r="Q13" i="3" s="1"/>
  <c r="P14" i="3" s="1"/>
  <c r="Q11" i="3"/>
  <c r="I25" i="3"/>
  <c r="G25" i="3"/>
  <c r="F25" i="3"/>
  <c r="E25" i="3"/>
  <c r="D25" i="3"/>
  <c r="C25" i="3"/>
  <c r="H24" i="3"/>
  <c r="H23" i="3"/>
  <c r="H22" i="3"/>
  <c r="H21" i="3"/>
  <c r="H20" i="3"/>
  <c r="H19" i="3"/>
  <c r="H18" i="3"/>
  <c r="H17" i="3"/>
  <c r="G13" i="3"/>
  <c r="F13" i="3"/>
  <c r="E13" i="3"/>
  <c r="D13" i="3"/>
  <c r="C13" i="3"/>
  <c r="H5" i="3"/>
  <c r="H4" i="3"/>
  <c r="H3" i="3"/>
  <c r="L14" i="3" l="1"/>
  <c r="M14" i="3"/>
  <c r="N14" i="3"/>
  <c r="O14" i="3"/>
  <c r="H25" i="3"/>
  <c r="F26" i="3" s="1"/>
  <c r="D26" i="3"/>
  <c r="I13" i="3"/>
  <c r="H9" i="3"/>
  <c r="H12" i="3"/>
  <c r="H8" i="3"/>
  <c r="H11" i="3"/>
  <c r="H7" i="3"/>
  <c r="H10" i="3"/>
  <c r="H6" i="3"/>
  <c r="G26" i="3" l="1"/>
  <c r="C26" i="3"/>
  <c r="E26" i="3"/>
  <c r="H13" i="3"/>
  <c r="D14" i="3" s="1"/>
  <c r="G14" i="3"/>
  <c r="F14" i="3"/>
  <c r="C14" i="3"/>
  <c r="P6" i="1"/>
  <c r="S3" i="1"/>
  <c r="R4" i="1" s="1"/>
  <c r="P18" i="1"/>
  <c r="S15" i="1"/>
  <c r="Q16" i="1" s="1"/>
  <c r="P12" i="1"/>
  <c r="S9" i="1"/>
  <c r="R10" i="1" s="1"/>
  <c r="F24" i="1"/>
  <c r="I21" i="1"/>
  <c r="H22" i="1" s="1"/>
  <c r="F18" i="1"/>
  <c r="I15" i="1"/>
  <c r="H16" i="1" s="1"/>
  <c r="F12" i="1"/>
  <c r="I9" i="1"/>
  <c r="H10" i="1" s="1"/>
  <c r="E14" i="3" l="1"/>
  <c r="R16" i="1"/>
  <c r="Q18" i="1"/>
  <c r="Q12" i="1"/>
  <c r="Q6" i="1"/>
  <c r="N4" i="1"/>
  <c r="O4" i="1"/>
  <c r="P4" i="1"/>
  <c r="Q4" i="1"/>
  <c r="G24" i="1"/>
  <c r="G18" i="1"/>
  <c r="G12" i="1"/>
  <c r="P16" i="1"/>
  <c r="N16" i="1"/>
  <c r="O16" i="1"/>
  <c r="N10" i="1"/>
  <c r="P10" i="1"/>
  <c r="Q10" i="1"/>
  <c r="O10" i="1"/>
  <c r="D22" i="1"/>
  <c r="E22" i="1"/>
  <c r="F22" i="1"/>
  <c r="G22" i="1"/>
  <c r="D16" i="1"/>
  <c r="E16" i="1"/>
  <c r="F16" i="1"/>
  <c r="G16" i="1"/>
  <c r="D10" i="1"/>
  <c r="E10" i="1"/>
  <c r="F10" i="1"/>
  <c r="G10" i="1"/>
  <c r="F6" i="1" l="1"/>
  <c r="I3" i="1"/>
  <c r="H4" i="1" l="1"/>
  <c r="G4" i="1"/>
  <c r="E4" i="1"/>
  <c r="F4" i="1"/>
  <c r="D4" i="1"/>
  <c r="G6" i="1"/>
</calcChain>
</file>

<file path=xl/sharedStrings.xml><?xml version="1.0" encoding="utf-8"?>
<sst xmlns="http://schemas.openxmlformats.org/spreadsheetml/2006/main" count="143" uniqueCount="30">
  <si>
    <t>Désistement</t>
  </si>
  <si>
    <t>NLS</t>
  </si>
  <si>
    <t>Gagné</t>
  </si>
  <si>
    <t>Perdu</t>
  </si>
  <si>
    <t>Irrecev.</t>
  </si>
  <si>
    <t>TOTAL</t>
  </si>
  <si>
    <t>PCM</t>
  </si>
  <si>
    <t>Retrait - Abro</t>
  </si>
  <si>
    <t>Total bis</t>
  </si>
  <si>
    <t>Adaptations</t>
  </si>
  <si>
    <t>Données brutes</t>
  </si>
  <si>
    <t>% du total</t>
  </si>
  <si>
    <t>% total</t>
  </si>
  <si>
    <t>Restent à juger</t>
  </si>
  <si>
    <t>% du total de contentieux soldés</t>
  </si>
  <si>
    <t>Total %</t>
  </si>
  <si>
    <t>Stats 2013-2020</t>
  </si>
  <si>
    <t>Stats 2013-2022</t>
  </si>
  <si>
    <t>Référé</t>
  </si>
  <si>
    <t>REP</t>
  </si>
  <si>
    <t>RPC</t>
  </si>
  <si>
    <t>TA</t>
  </si>
  <si>
    <t>CAA</t>
  </si>
  <si>
    <t>CE</t>
  </si>
  <si>
    <t>Total</t>
  </si>
  <si>
    <t>Gracieux</t>
  </si>
  <si>
    <t>Mode de comptage du Service juridique :</t>
  </si>
  <si>
    <r>
      <t>§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Calibri"/>
        <family val="2"/>
        <scheme val="minor"/>
      </rPr>
      <t>Recours gracieux :</t>
    </r>
    <r>
      <rPr>
        <sz val="12"/>
        <color theme="1"/>
        <rFont val="Calibri"/>
        <family val="2"/>
        <scheme val="minor"/>
      </rPr>
      <t xml:space="preserve"> 1 recours gracieux décompté par ADS contestée, quel que soit le nombre de recours déposés (ex : 20 recours gracieux contre un même PC comptent pour 1 seul recours gracieux)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</si>
  <si>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Calibri"/>
        <family val="2"/>
        <scheme val="minor"/>
      </rPr>
      <t>Recours contentieux (REP) :</t>
    </r>
    <r>
      <rPr>
        <sz val="12"/>
        <color theme="1"/>
        <rFont val="Calibri"/>
        <family val="2"/>
        <scheme val="minor"/>
      </rPr>
      <t xml:space="preserve"> toutes les requêtes sont décomptées, même si elles portent sur un même PC (ex :  2 REP contre un même PC comptent pour 2 recours)</t>
    </r>
  </si>
  <si>
    <r>
      <rPr>
        <b/>
        <sz val="11"/>
        <color theme="1"/>
        <rFont val="Calibri"/>
        <family val="2"/>
        <scheme val="minor"/>
      </rPr>
      <t>2021-2025 :</t>
    </r>
    <r>
      <rPr>
        <sz val="11"/>
        <color theme="1"/>
        <rFont val="Calibri"/>
        <family val="2"/>
        <scheme val="minor"/>
      </rPr>
      <t xml:space="preserve"> tous les dossiers n'ont pas encore été jugés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</si>
</sst>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sz val="7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" fontId="0" fillId="7" borderId="2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" fillId="8" borderId="3" xfId="0" applyNumberFormat="1" applyFont="1" applyFill="1" applyBorder="1" applyAlignment="1">
      <alignment horizontal="center" vertical="center" wrapText="1"/>
    </xf>
    <xf numFmtId="1" fontId="1" fillId="8" borderId="4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1" fontId="1" fillId="9" borderId="16" xfId="0" applyNumberFormat="1" applyFont="1" applyFill="1" applyBorder="1" applyAlignment="1">
      <alignment horizontal="center" vertical="center" wrapText="1"/>
    </xf>
    <xf numFmtId="1" fontId="1" fillId="9" borderId="17" xfId="0" applyNumberFormat="1" applyFont="1" applyFill="1" applyBorder="1" applyAlignment="1">
      <alignment horizontal="center" vertical="center" wrapText="1"/>
    </xf>
    <xf numFmtId="1" fontId="1" fillId="9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11" xfId="0" applyBorder="1" applyAlignment="1">
      <alignment horizontal="center" vertical="center" wrapText="1"/>
    </xf>
    <xf numFmtId="0" fontId="0" fillId="0" borderId="10" xfId="0" applyBorder="1"/>
    <xf numFmtId="0" fontId="1" fillId="4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1" fontId="0" fillId="8" borderId="10" xfId="0" applyNumberFormat="1" applyFill="1" applyBorder="1" applyAlignment="1">
      <alignment horizontal="center" vertical="center"/>
    </xf>
    <xf numFmtId="1" fontId="0" fillId="8" borderId="24" xfId="0" applyNumberForma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vertical="center" wrapText="1"/>
    </xf>
    <xf numFmtId="0" fontId="1" fillId="10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  <xf numFmtId="0" fontId="0" fillId="9" borderId="27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0" fillId="9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1" fontId="0" fillId="8" borderId="10" xfId="0" applyNumberFormat="1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10" xfId="0" applyFill="1" applyBorder="1" applyAlignment="1">
      <alignment horizontal="center" vertical="center"/>
    </xf>
    <xf numFmtId="0" fontId="1" fillId="10" borderId="10" xfId="0" applyFont="1" applyFill="1" applyBorder="1"/>
    <xf numFmtId="0" fontId="1" fillId="0" borderId="2" xfId="0" applyFont="1" applyBorder="1" applyAlignment="1">
      <alignment horizontal="center" vertical="center"/>
    </xf>
    <xf numFmtId="0" fontId="1" fillId="11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/>
    </xf>
    <xf numFmtId="1" fontId="0" fillId="8" borderId="21" xfId="0" applyNumberForma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5" borderId="23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dossiers 2013-2022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'Autres stats'!$C$3</c:f>
              <c:strCache>
                <c:ptCount val="1"/>
                <c:pt idx="0">
                  <c:v>Gracieux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'Autres stats'!$B$4:$B$13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'Autres stats'!$C$4:$C$13</c:f>
              <c:numCache>
                <c:formatCode>General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32</c:v>
                </c:pt>
                <c:pt idx="3">
                  <c:v>36</c:v>
                </c:pt>
                <c:pt idx="4">
                  <c:v>27</c:v>
                </c:pt>
                <c:pt idx="5">
                  <c:v>29</c:v>
                </c:pt>
                <c:pt idx="6">
                  <c:v>36</c:v>
                </c:pt>
                <c:pt idx="7">
                  <c:v>47</c:v>
                </c:pt>
                <c:pt idx="8">
                  <c:v>59</c:v>
                </c:pt>
                <c:pt idx="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2-482A-BBFC-D7B1BCE2C859}"/>
            </c:ext>
          </c:extLst>
        </c:ser>
        <c:ser>
          <c:idx val="1"/>
          <c:order val="1"/>
          <c:tx>
            <c:strRef>
              <c:f>'Autres stats'!$D$3</c:f>
              <c:strCache>
                <c:ptCount val="1"/>
                <c:pt idx="0">
                  <c:v>REP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'Autres stats'!$B$4:$B$13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'Autres stats'!$D$4:$D$13</c:f>
              <c:numCache>
                <c:formatCode>General</c:formatCode>
                <c:ptCount val="10"/>
                <c:pt idx="0">
                  <c:v>14</c:v>
                </c:pt>
                <c:pt idx="1">
                  <c:v>19</c:v>
                </c:pt>
                <c:pt idx="2">
                  <c:v>18</c:v>
                </c:pt>
                <c:pt idx="3">
                  <c:v>40</c:v>
                </c:pt>
                <c:pt idx="4">
                  <c:v>23</c:v>
                </c:pt>
                <c:pt idx="5">
                  <c:v>23</c:v>
                </c:pt>
                <c:pt idx="6">
                  <c:v>32</c:v>
                </c:pt>
                <c:pt idx="7">
                  <c:v>43</c:v>
                </c:pt>
                <c:pt idx="8">
                  <c:v>41</c:v>
                </c:pt>
                <c:pt idx="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2-482A-BBFC-D7B1BCE2C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952240"/>
        <c:axId val="400948632"/>
      </c:lineChart>
      <c:catAx>
        <c:axId val="40095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948632"/>
        <c:crosses val="autoZero"/>
        <c:auto val="1"/>
        <c:lblAlgn val="ctr"/>
        <c:lblOffset val="100"/>
        <c:noMultiLvlLbl val="0"/>
      </c:catAx>
      <c:valAx>
        <c:axId val="4009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95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'Stats 29112022'!$B$4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'Stats 29112022'!$C$3:$G$3</c:f>
              <c:strCache>
                <c:ptCount val="5"/>
                <c:pt idx="0">
                  <c:v>Désistement</c:v>
                </c:pt>
                <c:pt idx="1">
                  <c:v>NLS</c:v>
                </c:pt>
                <c:pt idx="2">
                  <c:v>Irrecev.</c:v>
                </c:pt>
                <c:pt idx="3">
                  <c:v>Gagné</c:v>
                </c:pt>
                <c:pt idx="4">
                  <c:v>Perdu</c:v>
                </c:pt>
              </c:strCache>
            </c:strRef>
          </c:cat>
          <c:val>
            <c:numRef>
              <c:f>'Stats 29112022'!$C$4:$G$4</c:f>
              <c:numCache>
                <c:formatCode>0</c:formatCode>
                <c:ptCount val="5"/>
                <c:pt idx="0">
                  <c:v>63</c:v>
                </c:pt>
                <c:pt idx="1">
                  <c:v>5</c:v>
                </c:pt>
                <c:pt idx="2" formatCode="General">
                  <c:v>2.5</c:v>
                </c:pt>
                <c:pt idx="3">
                  <c:v>25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E-4C64-A43B-4632A118021A}"/>
            </c:ext>
          </c:extLst>
        </c:ser>
        <c:ser>
          <c:idx val="1"/>
          <c:order val="1"/>
          <c:tx>
            <c:strRef>
              <c:f>'Stats 29112022'!$B$5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'Stats 29112022'!$C$3:$G$3</c:f>
              <c:strCache>
                <c:ptCount val="5"/>
                <c:pt idx="0">
                  <c:v>Désistement</c:v>
                </c:pt>
                <c:pt idx="1">
                  <c:v>NLS</c:v>
                </c:pt>
                <c:pt idx="2">
                  <c:v>Irrecev.</c:v>
                </c:pt>
                <c:pt idx="3">
                  <c:v>Gagné</c:v>
                </c:pt>
                <c:pt idx="4">
                  <c:v>Perdu</c:v>
                </c:pt>
              </c:strCache>
            </c:strRef>
          </c:cat>
          <c:val>
            <c:numRef>
              <c:f>'Stats 29112022'!$C$5:$G$5</c:f>
              <c:numCache>
                <c:formatCode>0</c:formatCode>
                <c:ptCount val="5"/>
                <c:pt idx="0">
                  <c:v>43</c:v>
                </c:pt>
                <c:pt idx="1">
                  <c:v>0</c:v>
                </c:pt>
                <c:pt idx="2">
                  <c:v>4</c:v>
                </c:pt>
                <c:pt idx="3">
                  <c:v>52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E-4C64-A43B-4632A118021A}"/>
            </c:ext>
          </c:extLst>
        </c:ser>
        <c:ser>
          <c:idx val="2"/>
          <c:order val="2"/>
          <c:tx>
            <c:strRef>
              <c:f>'Stats 29112022'!$B$6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'Stats 29112022'!$C$3:$G$3</c:f>
              <c:strCache>
                <c:ptCount val="5"/>
                <c:pt idx="0">
                  <c:v>Désistement</c:v>
                </c:pt>
                <c:pt idx="1">
                  <c:v>NLS</c:v>
                </c:pt>
                <c:pt idx="2">
                  <c:v>Irrecev.</c:v>
                </c:pt>
                <c:pt idx="3">
                  <c:v>Gagné</c:v>
                </c:pt>
                <c:pt idx="4">
                  <c:v>Perdu</c:v>
                </c:pt>
              </c:strCache>
            </c:strRef>
          </c:cat>
          <c:val>
            <c:numRef>
              <c:f>'Stats 29112022'!$C$6:$G$6</c:f>
              <c:numCache>
                <c:formatCode>0</c:formatCode>
                <c:ptCount val="5"/>
                <c:pt idx="0">
                  <c:v>48</c:v>
                </c:pt>
                <c:pt idx="1">
                  <c:v>4</c:v>
                </c:pt>
                <c:pt idx="2" formatCode="General">
                  <c:v>0</c:v>
                </c:pt>
                <c:pt idx="3">
                  <c:v>39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1E-4C64-A43B-4632A118021A}"/>
            </c:ext>
          </c:extLst>
        </c:ser>
        <c:ser>
          <c:idx val="3"/>
          <c:order val="3"/>
          <c:tx>
            <c:strRef>
              <c:f>'Stats 29112022'!$B$7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'Stats 29112022'!$C$3:$G$3</c:f>
              <c:strCache>
                <c:ptCount val="5"/>
                <c:pt idx="0">
                  <c:v>Désistement</c:v>
                </c:pt>
                <c:pt idx="1">
                  <c:v>NLS</c:v>
                </c:pt>
                <c:pt idx="2">
                  <c:v>Irrecev.</c:v>
                </c:pt>
                <c:pt idx="3">
                  <c:v>Gagné</c:v>
                </c:pt>
                <c:pt idx="4">
                  <c:v>Perdu</c:v>
                </c:pt>
              </c:strCache>
            </c:strRef>
          </c:cat>
          <c:val>
            <c:numRef>
              <c:f>'Stats 29112022'!$C$7:$G$7</c:f>
              <c:numCache>
                <c:formatCode>0</c:formatCode>
                <c:ptCount val="5"/>
                <c:pt idx="0">
                  <c:v>44</c:v>
                </c:pt>
                <c:pt idx="1">
                  <c:v>6</c:v>
                </c:pt>
                <c:pt idx="2" formatCode="General">
                  <c:v>0</c:v>
                </c:pt>
                <c:pt idx="3">
                  <c:v>47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1E-4C64-A43B-4632A118021A}"/>
            </c:ext>
          </c:extLst>
        </c:ser>
        <c:ser>
          <c:idx val="4"/>
          <c:order val="4"/>
          <c:tx>
            <c:strRef>
              <c:f>'Stats 29112022'!$B$8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'Stats 29112022'!$C$3:$G$3</c:f>
              <c:strCache>
                <c:ptCount val="5"/>
                <c:pt idx="0">
                  <c:v>Désistement</c:v>
                </c:pt>
                <c:pt idx="1">
                  <c:v>NLS</c:v>
                </c:pt>
                <c:pt idx="2">
                  <c:v>Irrecev.</c:v>
                </c:pt>
                <c:pt idx="3">
                  <c:v>Gagné</c:v>
                </c:pt>
                <c:pt idx="4">
                  <c:v>Perdu</c:v>
                </c:pt>
              </c:strCache>
            </c:strRef>
          </c:cat>
          <c:val>
            <c:numRef>
              <c:f>'Stats 29112022'!$C$8:$G$8</c:f>
              <c:numCache>
                <c:formatCode>0</c:formatCode>
                <c:ptCount val="5"/>
                <c:pt idx="0">
                  <c:v>23</c:v>
                </c:pt>
                <c:pt idx="1">
                  <c:v>3</c:v>
                </c:pt>
                <c:pt idx="2" formatCode="General">
                  <c:v>2.5</c:v>
                </c:pt>
                <c:pt idx="3">
                  <c:v>58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1E-4C64-A43B-4632A1180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903304"/>
        <c:axId val="552905272"/>
      </c:lineChart>
      <c:catAx>
        <c:axId val="55290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2905272"/>
        <c:crosses val="autoZero"/>
        <c:auto val="1"/>
        <c:lblAlgn val="ctr"/>
        <c:lblOffset val="100"/>
        <c:noMultiLvlLbl val="0"/>
      </c:catAx>
      <c:valAx>
        <c:axId val="55290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290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en % des dossiers soldés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'Stats 29112022'!$C$12</c:f>
              <c:strCache>
                <c:ptCount val="1"/>
                <c:pt idx="0">
                  <c:v>Désistement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'Stats 29112022'!$B$13:$B$17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'Stats 29112022'!$C$13:$C$17</c:f>
              <c:numCache>
                <c:formatCode>0</c:formatCode>
                <c:ptCount val="5"/>
                <c:pt idx="0">
                  <c:v>63</c:v>
                </c:pt>
                <c:pt idx="1">
                  <c:v>43</c:v>
                </c:pt>
                <c:pt idx="2">
                  <c:v>48</c:v>
                </c:pt>
                <c:pt idx="3">
                  <c:v>44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8-4028-ACB1-09B4FA2A858B}"/>
            </c:ext>
          </c:extLst>
        </c:ser>
        <c:ser>
          <c:idx val="1"/>
          <c:order val="1"/>
          <c:tx>
            <c:strRef>
              <c:f>'Stats 29112022'!$D$12</c:f>
              <c:strCache>
                <c:ptCount val="1"/>
                <c:pt idx="0">
                  <c:v>Gagné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'Stats 29112022'!$B$13:$B$17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'Stats 29112022'!$D$13:$D$17</c:f>
              <c:numCache>
                <c:formatCode>0</c:formatCode>
                <c:ptCount val="5"/>
                <c:pt idx="0">
                  <c:v>25</c:v>
                </c:pt>
                <c:pt idx="1">
                  <c:v>52</c:v>
                </c:pt>
                <c:pt idx="2">
                  <c:v>39</c:v>
                </c:pt>
                <c:pt idx="3">
                  <c:v>47</c:v>
                </c:pt>
                <c:pt idx="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8-4028-ACB1-09B4FA2A858B}"/>
            </c:ext>
          </c:extLst>
        </c:ser>
        <c:ser>
          <c:idx val="2"/>
          <c:order val="2"/>
          <c:tx>
            <c:strRef>
              <c:f>'Stats 29112022'!$E$12</c:f>
              <c:strCache>
                <c:ptCount val="1"/>
                <c:pt idx="0">
                  <c:v>Perdu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'Stats 29112022'!$B$13:$B$17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'Stats 29112022'!$E$13:$E$17</c:f>
              <c:numCache>
                <c:formatCode>0</c:formatCode>
                <c:ptCount val="5"/>
                <c:pt idx="0">
                  <c:v>5</c:v>
                </c:pt>
                <c:pt idx="1">
                  <c:v>0</c:v>
                </c:pt>
                <c:pt idx="2">
                  <c:v>9</c:v>
                </c:pt>
                <c:pt idx="3">
                  <c:v>3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8-4028-ACB1-09B4FA2A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396192"/>
        <c:axId val="551395536"/>
      </c:lineChart>
      <c:catAx>
        <c:axId val="5513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95536"/>
        <c:crosses val="autoZero"/>
        <c:auto val="1"/>
        <c:lblAlgn val="ctr"/>
        <c:lblOffset val="100"/>
        <c:noMultiLvlLbl val="0"/>
      </c:catAx>
      <c:valAx>
        <c:axId val="55139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en % des dossiers soldés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'Stats 29112022'!$C$12</c:f>
              <c:strCache>
                <c:ptCount val="1"/>
                <c:pt idx="0">
                  <c:v>Désistement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'Stats 29112022'!$B$13:$B$18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'Stats 29112022'!$C$13:$C$18</c:f>
              <c:numCache>
                <c:formatCode>0</c:formatCode>
                <c:ptCount val="6"/>
                <c:pt idx="0">
                  <c:v>63</c:v>
                </c:pt>
                <c:pt idx="1">
                  <c:v>43</c:v>
                </c:pt>
                <c:pt idx="2">
                  <c:v>48</c:v>
                </c:pt>
                <c:pt idx="3">
                  <c:v>44</c:v>
                </c:pt>
                <c:pt idx="4">
                  <c:v>23</c:v>
                </c:pt>
                <c:pt idx="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5-4227-BAD3-AD87716CF89A}"/>
            </c:ext>
          </c:extLst>
        </c:ser>
        <c:ser>
          <c:idx val="1"/>
          <c:order val="1"/>
          <c:tx>
            <c:strRef>
              <c:f>'Stats 29112022'!$D$12</c:f>
              <c:strCache>
                <c:ptCount val="1"/>
                <c:pt idx="0">
                  <c:v>Gagné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'Stats 29112022'!$B$13:$B$18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'Stats 29112022'!$D$13:$D$18</c:f>
              <c:numCache>
                <c:formatCode>0</c:formatCode>
                <c:ptCount val="6"/>
                <c:pt idx="0">
                  <c:v>25</c:v>
                </c:pt>
                <c:pt idx="1">
                  <c:v>52</c:v>
                </c:pt>
                <c:pt idx="2">
                  <c:v>39</c:v>
                </c:pt>
                <c:pt idx="3">
                  <c:v>47</c:v>
                </c:pt>
                <c:pt idx="4">
                  <c:v>58</c:v>
                </c:pt>
                <c:pt idx="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5-4227-BAD3-AD87716CF89A}"/>
            </c:ext>
          </c:extLst>
        </c:ser>
        <c:ser>
          <c:idx val="2"/>
          <c:order val="2"/>
          <c:tx>
            <c:strRef>
              <c:f>'Stats 29112022'!$E$12</c:f>
              <c:strCache>
                <c:ptCount val="1"/>
                <c:pt idx="0">
                  <c:v>Perdu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'Stats 29112022'!$B$13:$B$18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'Stats 29112022'!$E$13:$E$18</c:f>
              <c:numCache>
                <c:formatCode>0</c:formatCode>
                <c:ptCount val="6"/>
                <c:pt idx="0">
                  <c:v>5</c:v>
                </c:pt>
                <c:pt idx="1">
                  <c:v>0</c:v>
                </c:pt>
                <c:pt idx="2">
                  <c:v>9</c:v>
                </c:pt>
                <c:pt idx="3">
                  <c:v>3</c:v>
                </c:pt>
                <c:pt idx="4">
                  <c:v>15</c:v>
                </c:pt>
                <c:pt idx="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5-4227-BAD3-AD87716CF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690728"/>
        <c:axId val="560696632"/>
      </c:lineChart>
      <c:catAx>
        <c:axId val="56069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696632"/>
        <c:crosses val="autoZero"/>
        <c:auto val="1"/>
        <c:lblAlgn val="ctr"/>
        <c:lblOffset val="100"/>
        <c:noMultiLvlLbl val="0"/>
      </c:catAx>
      <c:valAx>
        <c:axId val="56069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69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1</xdr:row>
      <xdr:rowOff>90487</xdr:rowOff>
    </xdr:from>
    <xdr:to>
      <xdr:col>15</xdr:col>
      <xdr:colOff>323850</xdr:colOff>
      <xdr:row>18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592666</xdr:colOff>
      <xdr:row>8</xdr:row>
      <xdr:rowOff>12700</xdr:rowOff>
    </xdr:from>
    <xdr:to>
      <xdr:col>14</xdr:col>
      <xdr:colOff>474133</xdr:colOff>
      <xdr:row>22</xdr:row>
      <xdr:rowOff>148167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592666</xdr:colOff>
      <xdr:row>8</xdr:row>
      <xdr:rowOff>12700</xdr:rowOff>
    </xdr:from>
    <xdr:to>
      <xdr:col>14</xdr:col>
      <xdr:colOff>474133</xdr:colOff>
      <xdr:row>22</xdr:row>
      <xdr:rowOff>80434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592665</xdr:colOff>
      <xdr:row>5</xdr:row>
      <xdr:rowOff>16934</xdr:rowOff>
    </xdr:from>
    <xdr:to>
      <xdr:col>16</xdr:col>
      <xdr:colOff>177799</xdr:colOff>
      <xdr:row>22</xdr:row>
      <xdr:rowOff>71967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4"/>
  <sheetViews>
    <sheetView tabSelected="1" workbookViewId="0">
      <selection activeCell="S11" sqref="S11"/>
    </sheetView>
  </sheetViews>
  <sheetFormatPr baseColWidth="10" defaultRowHeight="14.4" x14ac:dyDescent="0.3"/>
  <cols>
    <col min="18" max="18" width="1.6640625" customWidth="1"/>
  </cols>
  <sheetData>
    <row r="2" spans="2:7" ht="15" thickBot="1" x14ac:dyDescent="0.35"/>
    <row r="3" spans="2:7" ht="15" thickBot="1" x14ac:dyDescent="0.35">
      <c r="B3" s="87"/>
      <c r="C3" s="88" t="s">
        <v>25</v>
      </c>
      <c r="D3" s="66" t="s">
        <v>19</v>
      </c>
      <c r="E3" s="89" t="s">
        <v>24</v>
      </c>
    </row>
    <row r="4" spans="2:7" ht="15" thickBot="1" x14ac:dyDescent="0.35">
      <c r="B4" s="78">
        <v>2013</v>
      </c>
      <c r="C4" s="90">
        <v>25</v>
      </c>
      <c r="D4" s="53">
        <v>14</v>
      </c>
      <c r="E4" s="78">
        <f t="shared" ref="E4:E10" si="0">SUM(C4:C4)</f>
        <v>25</v>
      </c>
    </row>
    <row r="5" spans="2:7" ht="15" thickBot="1" x14ac:dyDescent="0.35">
      <c r="B5" s="91">
        <v>2014</v>
      </c>
      <c r="C5" s="92">
        <v>25</v>
      </c>
      <c r="D5" s="68">
        <v>19</v>
      </c>
      <c r="E5" s="91">
        <f t="shared" si="0"/>
        <v>25</v>
      </c>
    </row>
    <row r="6" spans="2:7" ht="15" thickBot="1" x14ac:dyDescent="0.35">
      <c r="B6" s="78">
        <v>2015</v>
      </c>
      <c r="C6" s="90">
        <v>32</v>
      </c>
      <c r="D6" s="53">
        <v>18</v>
      </c>
      <c r="E6" s="78">
        <f t="shared" si="0"/>
        <v>32</v>
      </c>
    </row>
    <row r="7" spans="2:7" ht="15" thickBot="1" x14ac:dyDescent="0.35">
      <c r="B7" s="73">
        <v>2016</v>
      </c>
      <c r="C7" s="93">
        <v>36</v>
      </c>
      <c r="D7" s="94">
        <v>40</v>
      </c>
      <c r="E7" s="73">
        <f t="shared" si="0"/>
        <v>36</v>
      </c>
    </row>
    <row r="8" spans="2:7" ht="15" thickBot="1" x14ac:dyDescent="0.35">
      <c r="B8" s="78">
        <v>2017</v>
      </c>
      <c r="C8" s="90">
        <v>27</v>
      </c>
      <c r="D8" s="53">
        <v>23</v>
      </c>
      <c r="E8" s="78">
        <f t="shared" si="0"/>
        <v>27</v>
      </c>
    </row>
    <row r="9" spans="2:7" ht="15" thickBot="1" x14ac:dyDescent="0.35">
      <c r="B9" s="91">
        <v>2018</v>
      </c>
      <c r="C9" s="92">
        <v>29</v>
      </c>
      <c r="D9" s="68">
        <v>23</v>
      </c>
      <c r="E9" s="91">
        <f t="shared" si="0"/>
        <v>29</v>
      </c>
    </row>
    <row r="10" spans="2:7" ht="15" thickBot="1" x14ac:dyDescent="0.35">
      <c r="B10" s="78">
        <v>2019</v>
      </c>
      <c r="C10" s="90">
        <v>36</v>
      </c>
      <c r="D10" s="53">
        <v>32</v>
      </c>
      <c r="E10" s="78">
        <f t="shared" si="0"/>
        <v>36</v>
      </c>
    </row>
    <row r="11" spans="2:7" ht="15" thickBot="1" x14ac:dyDescent="0.35">
      <c r="B11" s="72">
        <v>2020</v>
      </c>
      <c r="C11" s="95">
        <v>47</v>
      </c>
      <c r="D11" s="96">
        <v>43</v>
      </c>
      <c r="E11" s="97">
        <v>90</v>
      </c>
    </row>
    <row r="12" spans="2:7" ht="15" thickBot="1" x14ac:dyDescent="0.35">
      <c r="B12" s="98">
        <v>2021</v>
      </c>
      <c r="C12" s="99">
        <v>59</v>
      </c>
      <c r="D12" s="100">
        <v>41</v>
      </c>
      <c r="E12" s="101">
        <f>C12+D12</f>
        <v>100</v>
      </c>
    </row>
    <row r="13" spans="2:7" ht="15" thickBot="1" x14ac:dyDescent="0.35">
      <c r="B13" s="102">
        <v>2022</v>
      </c>
      <c r="C13" s="86">
        <v>50</v>
      </c>
      <c r="D13" s="86">
        <v>55</v>
      </c>
      <c r="E13" s="79">
        <f>C13+D13</f>
        <v>105</v>
      </c>
      <c r="F13" s="118"/>
      <c r="G13" s="119"/>
    </row>
    <row r="21" spans="2:18" ht="15" thickBot="1" x14ac:dyDescent="0.35"/>
    <row r="22" spans="2:18" ht="16.2" thickBot="1" x14ac:dyDescent="0.35">
      <c r="B22" s="112" t="s">
        <v>26</v>
      </c>
      <c r="C22" s="113"/>
      <c r="D22" s="113"/>
      <c r="E22" s="114"/>
    </row>
    <row r="23" spans="2:18" ht="16.2" thickBot="1" x14ac:dyDescent="0.35">
      <c r="B23" s="115" t="s">
        <v>27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7"/>
    </row>
    <row r="24" spans="2:18" ht="16.2" thickBot="1" x14ac:dyDescent="0.35">
      <c r="B24" s="115" t="s">
        <v>28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7"/>
    </row>
  </sheetData>
  <mergeCells count="4">
    <mergeCell ref="B22:E22"/>
    <mergeCell ref="B23:R23"/>
    <mergeCell ref="B24:O24"/>
    <mergeCell ref="F13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topLeftCell="A7" zoomScale="90" zoomScaleNormal="90" workbookViewId="0">
      <selection activeCell="G21" sqref="G21"/>
    </sheetView>
  </sheetViews>
  <sheetFormatPr baseColWidth="10" defaultColWidth="8.88671875" defaultRowHeight="14.4" x14ac:dyDescent="0.3"/>
  <cols>
    <col min="3" max="3" width="12.33203125" bestFit="1" customWidth="1"/>
    <col min="4" max="4" width="13" bestFit="1" customWidth="1"/>
    <col min="6" max="7" width="11.44140625" bestFit="1" customWidth="1"/>
    <col min="10" max="10" width="15" bestFit="1" customWidth="1"/>
  </cols>
  <sheetData>
    <row r="1" spans="2:10" ht="15" thickBot="1" x14ac:dyDescent="0.35"/>
    <row r="2" spans="2:10" ht="15" thickBot="1" x14ac:dyDescent="0.35">
      <c r="C2" s="120" t="s">
        <v>14</v>
      </c>
      <c r="D2" s="121"/>
      <c r="E2" s="121"/>
      <c r="F2" s="121"/>
      <c r="G2" s="122"/>
    </row>
    <row r="3" spans="2:10" ht="21.6" customHeight="1" thickBot="1" x14ac:dyDescent="0.35">
      <c r="B3" s="3"/>
      <c r="C3" s="19" t="s">
        <v>0</v>
      </c>
      <c r="D3" s="20" t="s">
        <v>1</v>
      </c>
      <c r="E3" s="20" t="s">
        <v>4</v>
      </c>
      <c r="F3" s="21" t="s">
        <v>2</v>
      </c>
      <c r="G3" s="45" t="s">
        <v>3</v>
      </c>
      <c r="H3" s="1"/>
      <c r="I3" s="3"/>
      <c r="J3" s="3"/>
    </row>
    <row r="4" spans="2:10" ht="19.2" customHeight="1" thickBot="1" x14ac:dyDescent="0.35">
      <c r="B4" s="44">
        <v>2016</v>
      </c>
      <c r="C4" s="41">
        <v>63</v>
      </c>
      <c r="D4" s="35">
        <v>5</v>
      </c>
      <c r="E4" s="36">
        <v>2.5</v>
      </c>
      <c r="F4" s="35">
        <v>25</v>
      </c>
      <c r="G4" s="37">
        <v>5</v>
      </c>
      <c r="H4" s="1"/>
    </row>
    <row r="5" spans="2:10" ht="18" customHeight="1" thickBot="1" x14ac:dyDescent="0.35">
      <c r="B5" s="39">
        <v>2017</v>
      </c>
      <c r="C5" s="38">
        <v>43</v>
      </c>
      <c r="D5" s="35">
        <v>0</v>
      </c>
      <c r="E5" s="35">
        <v>4</v>
      </c>
      <c r="F5" s="42">
        <v>52</v>
      </c>
      <c r="G5" s="37">
        <v>0</v>
      </c>
    </row>
    <row r="6" spans="2:10" ht="16.95" customHeight="1" thickBot="1" x14ac:dyDescent="0.35">
      <c r="B6" s="44">
        <v>2018</v>
      </c>
      <c r="C6" s="41">
        <v>48</v>
      </c>
      <c r="D6" s="35">
        <v>4</v>
      </c>
      <c r="E6" s="36">
        <v>0</v>
      </c>
      <c r="F6" s="35">
        <v>39</v>
      </c>
      <c r="G6" s="37">
        <v>9</v>
      </c>
    </row>
    <row r="7" spans="2:10" ht="15" thickBot="1" x14ac:dyDescent="0.35">
      <c r="B7" s="44">
        <v>2019</v>
      </c>
      <c r="C7" s="38">
        <v>44</v>
      </c>
      <c r="D7" s="35">
        <v>6</v>
      </c>
      <c r="E7" s="36">
        <v>0</v>
      </c>
      <c r="F7" s="42">
        <v>47</v>
      </c>
      <c r="G7" s="37">
        <v>3</v>
      </c>
    </row>
    <row r="8" spans="2:10" ht="15" thickBot="1" x14ac:dyDescent="0.35">
      <c r="B8" s="40">
        <v>2020</v>
      </c>
      <c r="C8" s="27">
        <v>23</v>
      </c>
      <c r="D8" s="28">
        <v>3</v>
      </c>
      <c r="E8" s="29">
        <v>2.5</v>
      </c>
      <c r="F8" s="43">
        <v>58</v>
      </c>
      <c r="G8" s="30">
        <v>15</v>
      </c>
    </row>
    <row r="9" spans="2:10" ht="15" thickBot="1" x14ac:dyDescent="0.35">
      <c r="B9" s="40">
        <v>2021</v>
      </c>
      <c r="C9" s="27">
        <v>37</v>
      </c>
      <c r="D9" s="28">
        <v>7</v>
      </c>
      <c r="E9" s="29">
        <v>4</v>
      </c>
      <c r="F9" s="43">
        <v>37</v>
      </c>
      <c r="G9" s="30">
        <v>15</v>
      </c>
    </row>
    <row r="10" spans="2:10" ht="15" thickBot="1" x14ac:dyDescent="0.35"/>
    <row r="11" spans="2:10" ht="15" thickBot="1" x14ac:dyDescent="0.35">
      <c r="C11" s="120" t="s">
        <v>14</v>
      </c>
      <c r="D11" s="121"/>
      <c r="E11" s="122"/>
    </row>
    <row r="12" spans="2:10" ht="15" thickBot="1" x14ac:dyDescent="0.35">
      <c r="B12" s="3"/>
      <c r="C12" s="19" t="s">
        <v>0</v>
      </c>
      <c r="D12" s="21" t="s">
        <v>2</v>
      </c>
      <c r="E12" s="45" t="s">
        <v>3</v>
      </c>
    </row>
    <row r="13" spans="2:10" ht="15" thickBot="1" x14ac:dyDescent="0.35">
      <c r="B13" s="44">
        <v>2016</v>
      </c>
      <c r="C13" s="41">
        <v>63</v>
      </c>
      <c r="D13" s="35">
        <v>25</v>
      </c>
      <c r="E13" s="37">
        <v>5</v>
      </c>
    </row>
    <row r="14" spans="2:10" ht="15" thickBot="1" x14ac:dyDescent="0.35">
      <c r="B14" s="39">
        <v>2017</v>
      </c>
      <c r="C14" s="38">
        <v>43</v>
      </c>
      <c r="D14" s="42">
        <v>52</v>
      </c>
      <c r="E14" s="37">
        <v>0</v>
      </c>
    </row>
    <row r="15" spans="2:10" ht="15" thickBot="1" x14ac:dyDescent="0.35">
      <c r="B15" s="44">
        <v>2018</v>
      </c>
      <c r="C15" s="41">
        <v>48</v>
      </c>
      <c r="D15" s="35">
        <v>39</v>
      </c>
      <c r="E15" s="37">
        <v>9</v>
      </c>
    </row>
    <row r="16" spans="2:10" ht="15" thickBot="1" x14ac:dyDescent="0.35">
      <c r="B16" s="44">
        <v>2019</v>
      </c>
      <c r="C16" s="38">
        <v>44</v>
      </c>
      <c r="D16" s="42">
        <v>47</v>
      </c>
      <c r="E16" s="37">
        <v>3</v>
      </c>
    </row>
    <row r="17" spans="2:5" ht="15" thickBot="1" x14ac:dyDescent="0.35">
      <c r="B17" s="40">
        <v>2020</v>
      </c>
      <c r="C17" s="27">
        <v>23</v>
      </c>
      <c r="D17" s="43">
        <v>58</v>
      </c>
      <c r="E17" s="30">
        <v>15</v>
      </c>
    </row>
    <row r="18" spans="2:5" ht="15" thickBot="1" x14ac:dyDescent="0.35">
      <c r="B18" s="40">
        <v>2021</v>
      </c>
      <c r="C18" s="27">
        <v>38</v>
      </c>
      <c r="D18" s="43">
        <v>35</v>
      </c>
      <c r="E18" s="30">
        <v>15</v>
      </c>
    </row>
  </sheetData>
  <mergeCells count="2">
    <mergeCell ref="C2:G2"/>
    <mergeCell ref="C11:E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zoomScale="90" zoomScaleNormal="90" workbookViewId="0">
      <selection activeCell="M22" sqref="M22"/>
    </sheetView>
  </sheetViews>
  <sheetFormatPr baseColWidth="10" defaultColWidth="8.88671875" defaultRowHeight="14.4" x14ac:dyDescent="0.3"/>
  <cols>
    <col min="3" max="3" width="12.33203125" bestFit="1" customWidth="1"/>
    <col min="4" max="4" width="13" bestFit="1" customWidth="1"/>
    <col min="6" max="7" width="11.44140625" bestFit="1" customWidth="1"/>
    <col min="9" max="9" width="14.44140625" bestFit="1" customWidth="1"/>
    <col min="12" max="12" width="10.33203125" customWidth="1"/>
  </cols>
  <sheetData>
    <row r="1" spans="2:18" ht="15" thickBot="1" x14ac:dyDescent="0.35"/>
    <row r="2" spans="2:18" ht="21.6" customHeight="1" thickBot="1" x14ac:dyDescent="0.35">
      <c r="B2" s="3"/>
      <c r="C2" s="45" t="s">
        <v>0</v>
      </c>
      <c r="D2" s="49" t="s">
        <v>1</v>
      </c>
      <c r="E2" s="45" t="s">
        <v>4</v>
      </c>
      <c r="F2" s="49" t="s">
        <v>2</v>
      </c>
      <c r="G2" s="45" t="s">
        <v>3</v>
      </c>
      <c r="H2" s="52" t="s">
        <v>5</v>
      </c>
      <c r="I2" s="22" t="s">
        <v>13</v>
      </c>
      <c r="J2" s="123" t="s">
        <v>17</v>
      </c>
      <c r="K2" s="129"/>
      <c r="L2" s="103" t="s">
        <v>18</v>
      </c>
      <c r="M2" s="104" t="s">
        <v>21</v>
      </c>
      <c r="N2" s="104" t="s">
        <v>22</v>
      </c>
      <c r="O2" s="104" t="s">
        <v>23</v>
      </c>
      <c r="P2" s="104" t="s">
        <v>20</v>
      </c>
      <c r="Q2" s="105" t="s">
        <v>24</v>
      </c>
    </row>
    <row r="3" spans="2:18" ht="15" customHeight="1" thickBot="1" x14ac:dyDescent="0.35">
      <c r="B3" s="60">
        <v>2013</v>
      </c>
      <c r="C3" s="62">
        <v>8</v>
      </c>
      <c r="D3" s="63">
        <v>0</v>
      </c>
      <c r="E3" s="62">
        <v>0</v>
      </c>
      <c r="F3" s="63">
        <v>3</v>
      </c>
      <c r="G3" s="62">
        <v>3</v>
      </c>
      <c r="H3" s="64">
        <f>SUM(C3:G3)</f>
        <v>14</v>
      </c>
      <c r="I3" s="64">
        <v>0</v>
      </c>
      <c r="J3" s="125"/>
      <c r="K3" s="130"/>
      <c r="L3" s="4">
        <v>1</v>
      </c>
      <c r="M3" s="68">
        <v>12</v>
      </c>
      <c r="N3" s="68">
        <v>1</v>
      </c>
      <c r="O3" s="68">
        <v>0</v>
      </c>
      <c r="P3" s="69">
        <v>0</v>
      </c>
      <c r="Q3" s="106">
        <f t="shared" ref="Q3:Q12" si="0">SUM(L3:P3)</f>
        <v>14</v>
      </c>
      <c r="R3" s="71">
        <v>2013</v>
      </c>
    </row>
    <row r="4" spans="2:18" ht="17.399999999999999" customHeight="1" thickBot="1" x14ac:dyDescent="0.35">
      <c r="B4" s="44">
        <v>2014</v>
      </c>
      <c r="C4" s="62">
        <v>4</v>
      </c>
      <c r="D4" s="63">
        <v>1</v>
      </c>
      <c r="E4" s="62">
        <v>1</v>
      </c>
      <c r="F4" s="63">
        <v>9</v>
      </c>
      <c r="G4" s="62">
        <v>2</v>
      </c>
      <c r="H4" s="65">
        <f>SUM(C4:G4)</f>
        <v>17</v>
      </c>
      <c r="I4" s="64">
        <v>0</v>
      </c>
      <c r="J4" s="125"/>
      <c r="K4" s="130"/>
      <c r="L4" s="5">
        <v>1</v>
      </c>
      <c r="M4" s="53">
        <v>15</v>
      </c>
      <c r="N4" s="53">
        <v>1</v>
      </c>
      <c r="O4" s="53">
        <v>0</v>
      </c>
      <c r="P4" s="67">
        <v>0</v>
      </c>
      <c r="Q4" s="107">
        <f t="shared" si="0"/>
        <v>17</v>
      </c>
      <c r="R4" s="72">
        <v>2014</v>
      </c>
    </row>
    <row r="5" spans="2:18" ht="18" customHeight="1" thickBot="1" x14ac:dyDescent="0.35">
      <c r="B5" s="40">
        <v>2015</v>
      </c>
      <c r="C5" s="62">
        <v>7</v>
      </c>
      <c r="D5" s="63">
        <v>1</v>
      </c>
      <c r="E5" s="62">
        <v>0</v>
      </c>
      <c r="F5" s="63">
        <v>8</v>
      </c>
      <c r="G5" s="62">
        <v>2</v>
      </c>
      <c r="H5" s="64">
        <f>SUM(C5:G5)</f>
        <v>18</v>
      </c>
      <c r="I5" s="64">
        <v>0</v>
      </c>
      <c r="J5" s="125"/>
      <c r="K5" s="130"/>
      <c r="L5" s="4">
        <v>2</v>
      </c>
      <c r="M5" s="68">
        <v>15</v>
      </c>
      <c r="N5" s="68">
        <v>1</v>
      </c>
      <c r="O5" s="68">
        <v>0</v>
      </c>
      <c r="P5" s="70">
        <v>0</v>
      </c>
      <c r="Q5" s="108">
        <f t="shared" si="0"/>
        <v>18</v>
      </c>
      <c r="R5" s="73">
        <v>2015</v>
      </c>
    </row>
    <row r="6" spans="2:18" ht="18.600000000000001" customHeight="1" thickBot="1" x14ac:dyDescent="0.35">
      <c r="B6" s="26">
        <v>2016</v>
      </c>
      <c r="C6" s="47">
        <v>25</v>
      </c>
      <c r="D6" s="50">
        <v>2</v>
      </c>
      <c r="E6" s="47">
        <v>1</v>
      </c>
      <c r="F6" s="50">
        <v>10</v>
      </c>
      <c r="G6" s="47">
        <v>2</v>
      </c>
      <c r="H6" s="24">
        <f t="shared" ref="H6:H12" si="1">SUM(C6:G6)</f>
        <v>40</v>
      </c>
      <c r="I6" s="5">
        <v>0</v>
      </c>
      <c r="J6" s="125"/>
      <c r="K6" s="130"/>
      <c r="L6" s="53">
        <v>2</v>
      </c>
      <c r="M6" s="53">
        <v>36</v>
      </c>
      <c r="N6" s="53">
        <v>1</v>
      </c>
      <c r="O6" s="53">
        <v>1</v>
      </c>
      <c r="P6" s="67">
        <v>0</v>
      </c>
      <c r="Q6" s="107">
        <f t="shared" si="0"/>
        <v>40</v>
      </c>
      <c r="R6" s="72">
        <v>2016</v>
      </c>
    </row>
    <row r="7" spans="2:18" ht="17.399999999999999" customHeight="1" thickBot="1" x14ac:dyDescent="0.35">
      <c r="B7" s="26">
        <v>2017</v>
      </c>
      <c r="C7" s="47">
        <v>10</v>
      </c>
      <c r="D7" s="50">
        <v>0</v>
      </c>
      <c r="E7" s="47">
        <v>1</v>
      </c>
      <c r="F7" s="50">
        <v>12</v>
      </c>
      <c r="G7" s="47">
        <v>0</v>
      </c>
      <c r="H7" s="51">
        <f t="shared" si="1"/>
        <v>23</v>
      </c>
      <c r="I7" s="5">
        <v>0</v>
      </c>
      <c r="J7" s="125"/>
      <c r="K7" s="130"/>
      <c r="L7" s="68">
        <v>0</v>
      </c>
      <c r="M7" s="68">
        <v>18</v>
      </c>
      <c r="N7" s="85">
        <v>4</v>
      </c>
      <c r="O7" s="68">
        <v>1</v>
      </c>
      <c r="P7" s="70">
        <v>0</v>
      </c>
      <c r="Q7" s="108">
        <f t="shared" si="0"/>
        <v>23</v>
      </c>
      <c r="R7" s="73">
        <v>2017</v>
      </c>
    </row>
    <row r="8" spans="2:18" ht="19.2" customHeight="1" thickBot="1" x14ac:dyDescent="0.35">
      <c r="B8" s="26">
        <v>2018</v>
      </c>
      <c r="C8" s="47">
        <v>11</v>
      </c>
      <c r="D8" s="50">
        <v>1</v>
      </c>
      <c r="E8" s="47">
        <v>0</v>
      </c>
      <c r="F8" s="50">
        <v>9</v>
      </c>
      <c r="G8" s="47">
        <v>2</v>
      </c>
      <c r="H8" s="24">
        <f t="shared" si="1"/>
        <v>23</v>
      </c>
      <c r="I8" s="5">
        <v>0</v>
      </c>
      <c r="J8" s="125"/>
      <c r="K8" s="130"/>
      <c r="L8" s="53">
        <v>1</v>
      </c>
      <c r="M8" s="53">
        <v>18</v>
      </c>
      <c r="N8" s="86">
        <v>4</v>
      </c>
      <c r="O8" s="53">
        <v>0</v>
      </c>
      <c r="P8" s="67">
        <v>0</v>
      </c>
      <c r="Q8" s="107">
        <f t="shared" si="0"/>
        <v>23</v>
      </c>
      <c r="R8" s="72">
        <v>2018</v>
      </c>
    </row>
    <row r="9" spans="2:18" ht="16.95" customHeight="1" thickBot="1" x14ac:dyDescent="0.35">
      <c r="B9" s="26">
        <v>2019</v>
      </c>
      <c r="C9" s="47">
        <v>14</v>
      </c>
      <c r="D9" s="50">
        <v>2</v>
      </c>
      <c r="E9" s="47">
        <v>0</v>
      </c>
      <c r="F9" s="50">
        <v>15</v>
      </c>
      <c r="G9" s="47">
        <v>1</v>
      </c>
      <c r="H9" s="51">
        <f t="shared" si="1"/>
        <v>32</v>
      </c>
      <c r="I9" s="5">
        <v>0</v>
      </c>
      <c r="J9" s="125"/>
      <c r="K9" s="130"/>
      <c r="L9" s="68">
        <v>3</v>
      </c>
      <c r="M9" s="68">
        <v>26</v>
      </c>
      <c r="N9" s="85">
        <v>3</v>
      </c>
      <c r="O9" s="68">
        <v>0</v>
      </c>
      <c r="P9" s="70">
        <v>0</v>
      </c>
      <c r="Q9" s="108">
        <f t="shared" si="0"/>
        <v>32</v>
      </c>
      <c r="R9" s="73">
        <v>2019</v>
      </c>
    </row>
    <row r="10" spans="2:18" ht="18.600000000000001" customHeight="1" thickBot="1" x14ac:dyDescent="0.35">
      <c r="B10" s="26">
        <v>2020</v>
      </c>
      <c r="C10" s="47">
        <v>9</v>
      </c>
      <c r="D10" s="50">
        <v>1</v>
      </c>
      <c r="E10" s="47">
        <v>1</v>
      </c>
      <c r="F10" s="50">
        <v>23</v>
      </c>
      <c r="G10" s="47">
        <v>6</v>
      </c>
      <c r="H10" s="24">
        <f t="shared" si="1"/>
        <v>40</v>
      </c>
      <c r="I10" s="107">
        <v>3</v>
      </c>
      <c r="J10" s="125"/>
      <c r="K10" s="130"/>
      <c r="L10" s="53">
        <v>3</v>
      </c>
      <c r="M10" s="53">
        <v>34</v>
      </c>
      <c r="N10" s="86">
        <v>3</v>
      </c>
      <c r="O10" s="53">
        <v>3</v>
      </c>
      <c r="P10" s="67">
        <v>0</v>
      </c>
      <c r="Q10" s="107">
        <f t="shared" si="0"/>
        <v>43</v>
      </c>
      <c r="R10" s="72">
        <v>2020</v>
      </c>
    </row>
    <row r="11" spans="2:18" ht="15.6" customHeight="1" thickBot="1" x14ac:dyDescent="0.35">
      <c r="B11" s="26">
        <v>2021</v>
      </c>
      <c r="C11" s="47">
        <v>10</v>
      </c>
      <c r="D11" s="50">
        <v>2</v>
      </c>
      <c r="E11" s="47">
        <v>1</v>
      </c>
      <c r="F11" s="50">
        <v>10</v>
      </c>
      <c r="G11" s="47">
        <v>4</v>
      </c>
      <c r="H11" s="109">
        <f t="shared" si="1"/>
        <v>27</v>
      </c>
      <c r="I11" s="107">
        <v>14</v>
      </c>
      <c r="J11" s="125"/>
      <c r="K11" s="130"/>
      <c r="L11" s="68">
        <v>3</v>
      </c>
      <c r="M11" s="68">
        <v>25</v>
      </c>
      <c r="N11" s="85">
        <v>13</v>
      </c>
      <c r="O11" s="68">
        <v>0</v>
      </c>
      <c r="P11" s="70">
        <v>0</v>
      </c>
      <c r="Q11" s="108">
        <f t="shared" si="0"/>
        <v>41</v>
      </c>
      <c r="R11" s="73">
        <v>2021</v>
      </c>
    </row>
    <row r="12" spans="2:18" ht="18" customHeight="1" thickBot="1" x14ac:dyDescent="0.35">
      <c r="B12" s="44">
        <v>2022</v>
      </c>
      <c r="C12" s="5">
        <v>1</v>
      </c>
      <c r="D12" s="51">
        <v>0</v>
      </c>
      <c r="E12" s="5">
        <v>1</v>
      </c>
      <c r="F12" s="51">
        <v>1</v>
      </c>
      <c r="G12" s="5">
        <v>0</v>
      </c>
      <c r="H12" s="109">
        <f t="shared" si="1"/>
        <v>3</v>
      </c>
      <c r="I12" s="107">
        <v>41</v>
      </c>
      <c r="J12" s="125"/>
      <c r="K12" s="130"/>
      <c r="L12" s="53">
        <v>2</v>
      </c>
      <c r="M12" s="53">
        <v>46</v>
      </c>
      <c r="N12" s="86">
        <v>8</v>
      </c>
      <c r="O12" s="53">
        <v>0</v>
      </c>
      <c r="P12" s="67">
        <v>0</v>
      </c>
      <c r="Q12" s="107">
        <f t="shared" si="0"/>
        <v>56</v>
      </c>
      <c r="R12" s="72">
        <v>2022</v>
      </c>
    </row>
    <row r="13" spans="2:18" ht="15" thickBot="1" x14ac:dyDescent="0.35">
      <c r="B13" s="58" t="s">
        <v>5</v>
      </c>
      <c r="C13" s="86">
        <f t="shared" ref="C13:H13" si="2">SUM(C3:C12)</f>
        <v>99</v>
      </c>
      <c r="D13" s="84">
        <f t="shared" si="2"/>
        <v>10</v>
      </c>
      <c r="E13" s="83">
        <f t="shared" si="2"/>
        <v>6</v>
      </c>
      <c r="F13" s="110">
        <f t="shared" si="2"/>
        <v>100</v>
      </c>
      <c r="G13" s="83">
        <f t="shared" si="2"/>
        <v>22</v>
      </c>
      <c r="H13" s="83">
        <f t="shared" si="2"/>
        <v>237</v>
      </c>
      <c r="I13" s="53">
        <f t="shared" ref="I13" si="3">SUM(I6:I12)</f>
        <v>58</v>
      </c>
      <c r="J13" s="125"/>
      <c r="K13" s="130"/>
      <c r="L13" s="80">
        <f t="shared" ref="L13:Q13" si="4">SUM(L3:L12)</f>
        <v>18</v>
      </c>
      <c r="M13" s="80">
        <f t="shared" si="4"/>
        <v>245</v>
      </c>
      <c r="N13" s="80">
        <f t="shared" si="4"/>
        <v>39</v>
      </c>
      <c r="O13" s="80">
        <f t="shared" si="4"/>
        <v>5</v>
      </c>
      <c r="P13" s="81">
        <f t="shared" si="4"/>
        <v>0</v>
      </c>
      <c r="Q13" s="82">
        <f t="shared" si="4"/>
        <v>307</v>
      </c>
      <c r="R13" s="57" t="s">
        <v>5</v>
      </c>
    </row>
    <row r="14" spans="2:18" ht="15" thickBot="1" x14ac:dyDescent="0.35">
      <c r="B14" s="59" t="s">
        <v>15</v>
      </c>
      <c r="C14" s="55">
        <f>100*C13/H13</f>
        <v>41.77215189873418</v>
      </c>
      <c r="D14" s="56">
        <f>100*D13/H13</f>
        <v>4.2194092827004219</v>
      </c>
      <c r="E14" s="55">
        <f>100*E13/H13</f>
        <v>2.5316455696202533</v>
      </c>
      <c r="F14" s="56">
        <f>100*F13/H13</f>
        <v>42.194092827004219</v>
      </c>
      <c r="G14" s="55">
        <f>100*G13/H13</f>
        <v>9.2827004219409286</v>
      </c>
      <c r="H14" s="46"/>
      <c r="I14" s="48"/>
      <c r="J14" s="127"/>
      <c r="K14" s="131"/>
      <c r="L14" s="74">
        <f>100*L13/Q13</f>
        <v>5.8631921824104234</v>
      </c>
      <c r="M14" s="74">
        <f>100*M13/Q13</f>
        <v>79.804560260586314</v>
      </c>
      <c r="N14" s="74">
        <f>100*N13/Q13</f>
        <v>12.703583061889251</v>
      </c>
      <c r="O14" s="74">
        <f>100*O13/Q13</f>
        <v>1.6286644951140066</v>
      </c>
      <c r="P14" s="75">
        <f>100*P13/Q13</f>
        <v>0</v>
      </c>
      <c r="Q14" s="76">
        <v>100</v>
      </c>
      <c r="R14" s="77" t="s">
        <v>15</v>
      </c>
    </row>
    <row r="15" spans="2:18" ht="15" thickBot="1" x14ac:dyDescent="0.35"/>
    <row r="16" spans="2:18" ht="21.6" customHeight="1" thickBot="1" x14ac:dyDescent="0.35">
      <c r="B16" s="3"/>
      <c r="C16" s="45" t="s">
        <v>0</v>
      </c>
      <c r="D16" s="49" t="s">
        <v>1</v>
      </c>
      <c r="E16" s="45" t="s">
        <v>4</v>
      </c>
      <c r="F16" s="49" t="s">
        <v>2</v>
      </c>
      <c r="G16" s="45" t="s">
        <v>3</v>
      </c>
      <c r="H16" s="52" t="s">
        <v>5</v>
      </c>
      <c r="I16" s="22" t="s">
        <v>13</v>
      </c>
      <c r="J16" s="123" t="s">
        <v>16</v>
      </c>
      <c r="K16" s="124"/>
      <c r="L16" s="3"/>
    </row>
    <row r="17" spans="2:19" ht="18" customHeight="1" thickBot="1" x14ac:dyDescent="0.35">
      <c r="B17" s="60">
        <v>2013</v>
      </c>
      <c r="C17" s="62">
        <v>8</v>
      </c>
      <c r="D17" s="63">
        <v>0</v>
      </c>
      <c r="E17" s="62">
        <v>0</v>
      </c>
      <c r="F17" s="63">
        <v>3</v>
      </c>
      <c r="G17" s="62">
        <v>3</v>
      </c>
      <c r="H17" s="64">
        <f>SUM(C17:G17)</f>
        <v>14</v>
      </c>
      <c r="I17" s="64">
        <v>0</v>
      </c>
      <c r="J17" s="125"/>
      <c r="K17" s="126"/>
      <c r="L17" s="3"/>
    </row>
    <row r="18" spans="2:19" ht="16.2" customHeight="1" thickBot="1" x14ac:dyDescent="0.35">
      <c r="B18" s="44">
        <v>2014</v>
      </c>
      <c r="C18" s="62">
        <v>4</v>
      </c>
      <c r="D18" s="63">
        <v>1</v>
      </c>
      <c r="E18" s="62">
        <v>1</v>
      </c>
      <c r="F18" s="63">
        <v>9</v>
      </c>
      <c r="G18" s="62">
        <v>2</v>
      </c>
      <c r="H18" s="65">
        <f>SUM(C18:G18)</f>
        <v>17</v>
      </c>
      <c r="I18" s="64">
        <v>0</v>
      </c>
      <c r="J18" s="125"/>
      <c r="K18" s="126"/>
      <c r="L18" s="3"/>
      <c r="N18" s="132" t="s">
        <v>29</v>
      </c>
      <c r="O18" s="133"/>
      <c r="P18" s="133"/>
      <c r="Q18" s="133"/>
      <c r="R18" s="133"/>
      <c r="S18" s="134"/>
    </row>
    <row r="19" spans="2:19" ht="21.6" customHeight="1" thickBot="1" x14ac:dyDescent="0.35">
      <c r="B19" s="40">
        <v>2015</v>
      </c>
      <c r="C19" s="62">
        <v>7</v>
      </c>
      <c r="D19" s="63">
        <v>1</v>
      </c>
      <c r="E19" s="62">
        <v>0</v>
      </c>
      <c r="F19" s="63">
        <v>8</v>
      </c>
      <c r="G19" s="62">
        <v>2</v>
      </c>
      <c r="H19" s="64">
        <f>SUM(C19:G19)</f>
        <v>18</v>
      </c>
      <c r="I19" s="61"/>
      <c r="J19" s="125"/>
      <c r="K19" s="126"/>
      <c r="L19" s="3"/>
    </row>
    <row r="20" spans="2:19" ht="20.399999999999999" customHeight="1" thickBot="1" x14ac:dyDescent="0.35">
      <c r="B20" s="34">
        <v>2016</v>
      </c>
      <c r="C20" s="47">
        <v>25</v>
      </c>
      <c r="D20" s="50">
        <v>2</v>
      </c>
      <c r="E20" s="47">
        <v>1</v>
      </c>
      <c r="F20" s="50">
        <v>10</v>
      </c>
      <c r="G20" s="47">
        <v>2</v>
      </c>
      <c r="H20" s="24">
        <f t="shared" ref="H20:H24" si="5">SUM(C20:G20)</f>
        <v>40</v>
      </c>
      <c r="I20" s="5">
        <v>0</v>
      </c>
      <c r="J20" s="125"/>
      <c r="K20" s="126"/>
    </row>
    <row r="21" spans="2:19" ht="18.600000000000001" customHeight="1" thickBot="1" x14ac:dyDescent="0.35">
      <c r="B21" s="34">
        <v>2017</v>
      </c>
      <c r="C21" s="47">
        <v>10</v>
      </c>
      <c r="D21" s="50">
        <v>0</v>
      </c>
      <c r="E21" s="47">
        <v>1</v>
      </c>
      <c r="F21" s="50">
        <v>12</v>
      </c>
      <c r="G21" s="47">
        <v>0</v>
      </c>
      <c r="H21" s="51">
        <f t="shared" si="5"/>
        <v>23</v>
      </c>
      <c r="I21" s="5">
        <v>0</v>
      </c>
      <c r="J21" s="125"/>
      <c r="K21" s="126"/>
    </row>
    <row r="22" spans="2:19" ht="19.2" customHeight="1" thickBot="1" x14ac:dyDescent="0.35">
      <c r="B22" s="34">
        <v>2018</v>
      </c>
      <c r="C22" s="47">
        <v>11</v>
      </c>
      <c r="D22" s="50">
        <v>1</v>
      </c>
      <c r="E22" s="47">
        <v>0</v>
      </c>
      <c r="F22" s="50">
        <v>9</v>
      </c>
      <c r="G22" s="47">
        <v>2</v>
      </c>
      <c r="H22" s="24">
        <f t="shared" si="5"/>
        <v>23</v>
      </c>
      <c r="I22" s="5">
        <v>0</v>
      </c>
      <c r="J22" s="125"/>
      <c r="K22" s="126"/>
    </row>
    <row r="23" spans="2:19" ht="17.399999999999999" customHeight="1" thickBot="1" x14ac:dyDescent="0.35">
      <c r="B23" s="34">
        <v>2019</v>
      </c>
      <c r="C23" s="47">
        <v>14</v>
      </c>
      <c r="D23" s="50">
        <v>2</v>
      </c>
      <c r="E23" s="47">
        <v>0</v>
      </c>
      <c r="F23" s="50">
        <v>15</v>
      </c>
      <c r="G23" s="47">
        <v>1</v>
      </c>
      <c r="H23" s="51">
        <f t="shared" si="5"/>
        <v>32</v>
      </c>
      <c r="I23" s="5">
        <v>0</v>
      </c>
      <c r="J23" s="125"/>
      <c r="K23" s="126"/>
    </row>
    <row r="24" spans="2:19" ht="16.2" customHeight="1" thickBot="1" x14ac:dyDescent="0.35">
      <c r="B24" s="34">
        <v>2020</v>
      </c>
      <c r="C24" s="47">
        <v>9</v>
      </c>
      <c r="D24" s="50">
        <v>1</v>
      </c>
      <c r="E24" s="47">
        <v>1</v>
      </c>
      <c r="F24" s="50">
        <v>23</v>
      </c>
      <c r="G24" s="47">
        <v>6</v>
      </c>
      <c r="H24" s="24">
        <f t="shared" si="5"/>
        <v>40</v>
      </c>
      <c r="I24" s="31">
        <v>3</v>
      </c>
      <c r="J24" s="125"/>
      <c r="K24" s="126"/>
    </row>
    <row r="25" spans="2:19" ht="15" thickBot="1" x14ac:dyDescent="0.35">
      <c r="B25" s="58" t="s">
        <v>5</v>
      </c>
      <c r="C25" s="53">
        <f t="shared" ref="C25:H25" si="6">SUM(C17:C24)</f>
        <v>88</v>
      </c>
      <c r="D25" s="54">
        <f t="shared" si="6"/>
        <v>8</v>
      </c>
      <c r="E25" s="53">
        <f t="shared" si="6"/>
        <v>4</v>
      </c>
      <c r="F25" s="54">
        <f t="shared" si="6"/>
        <v>89</v>
      </c>
      <c r="G25" s="53">
        <f t="shared" si="6"/>
        <v>18</v>
      </c>
      <c r="H25" s="54">
        <f t="shared" si="6"/>
        <v>207</v>
      </c>
      <c r="I25" s="53">
        <f>SUM(I20:I24)</f>
        <v>3</v>
      </c>
      <c r="J25" s="125"/>
      <c r="K25" s="126"/>
    </row>
    <row r="26" spans="2:19" ht="15" thickBot="1" x14ac:dyDescent="0.35">
      <c r="B26" s="59" t="s">
        <v>15</v>
      </c>
      <c r="C26" s="55">
        <f>100*C25/H25</f>
        <v>42.512077294685987</v>
      </c>
      <c r="D26" s="56">
        <f>100*D25/H25</f>
        <v>3.8647342995169081</v>
      </c>
      <c r="E26" s="55">
        <f>100*E25/H25</f>
        <v>1.932367149758454</v>
      </c>
      <c r="F26" s="56">
        <f>100*F25/H25</f>
        <v>42.995169082125607</v>
      </c>
      <c r="G26" s="55">
        <f>100*G25/H25</f>
        <v>8.695652173913043</v>
      </c>
      <c r="H26" s="46"/>
      <c r="I26" s="48"/>
      <c r="J26" s="127"/>
      <c r="K26" s="128"/>
    </row>
  </sheetData>
  <mergeCells count="3">
    <mergeCell ref="J16:K26"/>
    <mergeCell ref="J2:K14"/>
    <mergeCell ref="N18:S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4"/>
  <sheetViews>
    <sheetView zoomScale="90" zoomScaleNormal="90" workbookViewId="0">
      <selection activeCell="E24" sqref="E24"/>
    </sheetView>
  </sheetViews>
  <sheetFormatPr baseColWidth="10" defaultColWidth="8.88671875" defaultRowHeight="14.4" x14ac:dyDescent="0.3"/>
  <cols>
    <col min="3" max="3" width="15" bestFit="1" customWidth="1"/>
    <col min="4" max="4" width="12.33203125" bestFit="1" customWidth="1"/>
    <col min="5" max="5" width="13" bestFit="1" customWidth="1"/>
    <col min="7" max="8" width="11.44140625" bestFit="1" customWidth="1"/>
    <col min="10" max="10" width="14.44140625" bestFit="1" customWidth="1"/>
    <col min="13" max="13" width="15" bestFit="1" customWidth="1"/>
    <col min="14" max="14" width="12.33203125" bestFit="1" customWidth="1"/>
    <col min="15" max="15" width="13" bestFit="1" customWidth="1"/>
    <col min="20" max="20" width="14.44140625" bestFit="1" customWidth="1"/>
  </cols>
  <sheetData>
    <row r="1" spans="2:20" ht="15" thickBot="1" x14ac:dyDescent="0.35"/>
    <row r="2" spans="2:20" ht="21.6" customHeight="1" thickBot="1" x14ac:dyDescent="0.35">
      <c r="B2" s="3"/>
      <c r="C2" s="3"/>
      <c r="D2" s="19" t="s">
        <v>0</v>
      </c>
      <c r="E2" s="20" t="s">
        <v>1</v>
      </c>
      <c r="F2" s="20" t="s">
        <v>4</v>
      </c>
      <c r="G2" s="20" t="s">
        <v>2</v>
      </c>
      <c r="H2" s="21" t="s">
        <v>3</v>
      </c>
      <c r="I2" s="22" t="s">
        <v>5</v>
      </c>
      <c r="J2" s="22" t="s">
        <v>13</v>
      </c>
      <c r="K2" s="1"/>
      <c r="L2" s="3"/>
      <c r="M2" s="3"/>
      <c r="N2" s="19" t="s">
        <v>0</v>
      </c>
      <c r="O2" s="20" t="s">
        <v>1</v>
      </c>
      <c r="P2" s="20" t="s">
        <v>4</v>
      </c>
      <c r="Q2" s="20" t="s">
        <v>2</v>
      </c>
      <c r="R2" s="21" t="s">
        <v>3</v>
      </c>
      <c r="S2" s="22" t="s">
        <v>5</v>
      </c>
      <c r="T2" s="22" t="s">
        <v>13</v>
      </c>
    </row>
    <row r="3" spans="2:20" ht="30" customHeight="1" thickBot="1" x14ac:dyDescent="0.35">
      <c r="B3" s="135">
        <v>2016</v>
      </c>
      <c r="C3" s="17" t="s">
        <v>10</v>
      </c>
      <c r="D3" s="8">
        <v>25</v>
      </c>
      <c r="E3" s="9">
        <v>2</v>
      </c>
      <c r="F3" s="9">
        <v>1</v>
      </c>
      <c r="G3" s="9">
        <v>10</v>
      </c>
      <c r="H3" s="10">
        <v>2</v>
      </c>
      <c r="I3" s="4">
        <f>SUM(D3:H3)</f>
        <v>40</v>
      </c>
      <c r="J3" s="5">
        <v>0</v>
      </c>
      <c r="K3" s="1"/>
      <c r="L3" s="135">
        <v>2020</v>
      </c>
      <c r="M3" s="17" t="s">
        <v>10</v>
      </c>
      <c r="N3" s="8">
        <v>9</v>
      </c>
      <c r="O3" s="9">
        <v>1</v>
      </c>
      <c r="P3" s="9">
        <v>1</v>
      </c>
      <c r="Q3" s="9">
        <v>23</v>
      </c>
      <c r="R3" s="10">
        <v>6</v>
      </c>
      <c r="S3" s="4">
        <f>SUM(N3:R3)</f>
        <v>40</v>
      </c>
      <c r="T3" s="31">
        <v>3</v>
      </c>
    </row>
    <row r="4" spans="2:20" ht="19.2" customHeight="1" thickBot="1" x14ac:dyDescent="0.35">
      <c r="B4" s="136"/>
      <c r="C4" s="18" t="s">
        <v>11</v>
      </c>
      <c r="D4" s="32">
        <f>100*D3/I3</f>
        <v>62.5</v>
      </c>
      <c r="E4" s="28">
        <f>100*E3/I3</f>
        <v>5</v>
      </c>
      <c r="F4" s="29">
        <f>100*F3/I3</f>
        <v>2.5</v>
      </c>
      <c r="G4" s="28">
        <f>100*G3/I3</f>
        <v>25</v>
      </c>
      <c r="H4" s="30">
        <f>100*H3/I3</f>
        <v>5</v>
      </c>
      <c r="I4" s="25"/>
      <c r="J4" s="24"/>
      <c r="K4" s="1"/>
      <c r="L4" s="136"/>
      <c r="M4" s="18" t="s">
        <v>11</v>
      </c>
      <c r="N4" s="27">
        <f>100*N3/S3</f>
        <v>22.5</v>
      </c>
      <c r="O4" s="28">
        <f>100*O3/S3</f>
        <v>2.5</v>
      </c>
      <c r="P4" s="29">
        <f>100*P3/S3</f>
        <v>2.5</v>
      </c>
      <c r="Q4" s="33">
        <f>100*Q3/S3</f>
        <v>57.5</v>
      </c>
      <c r="R4" s="30">
        <f>100*R3/S3</f>
        <v>15</v>
      </c>
      <c r="S4" s="5"/>
    </row>
    <row r="5" spans="2:20" ht="21" customHeight="1" x14ac:dyDescent="0.3">
      <c r="B5" s="136"/>
      <c r="C5" s="138" t="s">
        <v>9</v>
      </c>
      <c r="D5" s="16" t="s">
        <v>6</v>
      </c>
      <c r="E5" s="2" t="s">
        <v>7</v>
      </c>
      <c r="F5" s="2" t="s">
        <v>8</v>
      </c>
      <c r="G5" s="2" t="s">
        <v>12</v>
      </c>
      <c r="H5" s="11"/>
      <c r="I5" s="6"/>
      <c r="J5" s="3"/>
      <c r="K5" s="1"/>
      <c r="L5" s="136"/>
      <c r="M5" s="138" t="s">
        <v>9</v>
      </c>
      <c r="N5" s="16" t="s">
        <v>6</v>
      </c>
      <c r="O5" s="2" t="s">
        <v>7</v>
      </c>
      <c r="P5" s="2" t="s">
        <v>8</v>
      </c>
      <c r="Q5" s="2" t="s">
        <v>12</v>
      </c>
      <c r="R5" s="11"/>
      <c r="S5" s="6"/>
    </row>
    <row r="6" spans="2:20" ht="15" thickBot="1" x14ac:dyDescent="0.35">
      <c r="B6" s="137"/>
      <c r="C6" s="139"/>
      <c r="D6" s="12">
        <v>6</v>
      </c>
      <c r="E6" s="13">
        <v>2</v>
      </c>
      <c r="F6" s="13">
        <f>SUM(D6:E6)</f>
        <v>8</v>
      </c>
      <c r="G6" s="111">
        <f>100*F6/I3</f>
        <v>20</v>
      </c>
      <c r="H6" s="15"/>
      <c r="I6" s="7"/>
      <c r="J6" s="3"/>
      <c r="K6" s="1"/>
      <c r="L6" s="137"/>
      <c r="M6" s="139"/>
      <c r="N6" s="12">
        <v>2</v>
      </c>
      <c r="O6" s="13">
        <v>0</v>
      </c>
      <c r="P6" s="13">
        <f>SUM(N6:O6)</f>
        <v>2</v>
      </c>
      <c r="Q6" s="14">
        <f>100*P6/S3</f>
        <v>5</v>
      </c>
      <c r="R6" s="15"/>
      <c r="S6" s="7"/>
    </row>
    <row r="7" spans="2:20" ht="8.4" customHeight="1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</row>
    <row r="8" spans="2:20" ht="22.2" customHeight="1" thickBot="1" x14ac:dyDescent="0.35">
      <c r="B8" s="3"/>
      <c r="C8" s="3"/>
      <c r="D8" s="19" t="s">
        <v>0</v>
      </c>
      <c r="E8" s="20" t="s">
        <v>1</v>
      </c>
      <c r="F8" s="20" t="s">
        <v>4</v>
      </c>
      <c r="G8" s="20" t="s">
        <v>2</v>
      </c>
      <c r="H8" s="21" t="s">
        <v>3</v>
      </c>
      <c r="I8" s="22" t="s">
        <v>5</v>
      </c>
      <c r="J8" s="22" t="s">
        <v>13</v>
      </c>
      <c r="L8" s="3"/>
      <c r="M8" s="3"/>
      <c r="N8" s="19" t="s">
        <v>0</v>
      </c>
      <c r="O8" s="20" t="s">
        <v>1</v>
      </c>
      <c r="P8" s="20" t="s">
        <v>4</v>
      </c>
      <c r="Q8" s="20" t="s">
        <v>2</v>
      </c>
      <c r="R8" s="21" t="s">
        <v>3</v>
      </c>
      <c r="S8" s="22" t="s">
        <v>5</v>
      </c>
      <c r="T8" s="22" t="s">
        <v>13</v>
      </c>
    </row>
    <row r="9" spans="2:20" ht="25.2" customHeight="1" thickBot="1" x14ac:dyDescent="0.35">
      <c r="B9" s="135">
        <v>2017</v>
      </c>
      <c r="C9" s="17" t="s">
        <v>10</v>
      </c>
      <c r="D9" s="8">
        <v>10</v>
      </c>
      <c r="E9" s="9">
        <v>0</v>
      </c>
      <c r="F9" s="9">
        <v>1</v>
      </c>
      <c r="G9" s="9">
        <v>12</v>
      </c>
      <c r="H9" s="10">
        <v>0</v>
      </c>
      <c r="I9" s="4">
        <f>SUM(D9:H9)</f>
        <v>23</v>
      </c>
      <c r="J9" s="5">
        <v>0</v>
      </c>
      <c r="L9" s="135">
        <v>2021</v>
      </c>
      <c r="M9" s="17" t="s">
        <v>10</v>
      </c>
      <c r="N9" s="8">
        <v>10</v>
      </c>
      <c r="O9" s="9">
        <v>2</v>
      </c>
      <c r="P9" s="9">
        <v>1</v>
      </c>
      <c r="Q9" s="9">
        <v>10</v>
      </c>
      <c r="R9" s="10">
        <v>4</v>
      </c>
      <c r="S9" s="4">
        <f>SUM(N9:R9)</f>
        <v>27</v>
      </c>
      <c r="T9" s="31">
        <v>14</v>
      </c>
    </row>
    <row r="10" spans="2:20" ht="18" customHeight="1" thickBot="1" x14ac:dyDescent="0.35">
      <c r="B10" s="136"/>
      <c r="C10" s="18" t="s">
        <v>11</v>
      </c>
      <c r="D10" s="27">
        <f>100*D9/I9</f>
        <v>43.478260869565219</v>
      </c>
      <c r="E10" s="28">
        <f>100*E9/I9</f>
        <v>0</v>
      </c>
      <c r="F10" s="28">
        <f>100*F9/I9</f>
        <v>4.3478260869565215</v>
      </c>
      <c r="G10" s="33">
        <f>100*G9/I9</f>
        <v>52.173913043478258</v>
      </c>
      <c r="H10" s="30">
        <f>100*H9/I9</f>
        <v>0</v>
      </c>
      <c r="I10" s="5"/>
      <c r="J10" s="24"/>
      <c r="L10" s="136"/>
      <c r="M10" s="18" t="s">
        <v>11</v>
      </c>
      <c r="N10" s="32">
        <f>100*N9/S9</f>
        <v>37.037037037037038</v>
      </c>
      <c r="O10" s="28">
        <f>100*O9/S9</f>
        <v>7.4074074074074074</v>
      </c>
      <c r="P10" s="28">
        <f>100*P9/S9</f>
        <v>3.7037037037037037</v>
      </c>
      <c r="Q10" s="28">
        <f>100*Q9/S9</f>
        <v>37.037037037037038</v>
      </c>
      <c r="R10" s="30">
        <f>100*R9/S9</f>
        <v>14.814814814814815</v>
      </c>
      <c r="S10" s="5"/>
    </row>
    <row r="11" spans="2:20" ht="20.399999999999999" customHeight="1" x14ac:dyDescent="0.3">
      <c r="B11" s="136"/>
      <c r="C11" s="138" t="s">
        <v>9</v>
      </c>
      <c r="D11" s="16" t="s">
        <v>6</v>
      </c>
      <c r="E11" s="2" t="s">
        <v>7</v>
      </c>
      <c r="F11" s="2" t="s">
        <v>8</v>
      </c>
      <c r="G11" s="2" t="s">
        <v>12</v>
      </c>
      <c r="H11" s="11"/>
      <c r="I11" s="6"/>
      <c r="J11" s="3"/>
      <c r="L11" s="136"/>
      <c r="M11" s="138" t="s">
        <v>9</v>
      </c>
      <c r="N11" s="16" t="s">
        <v>6</v>
      </c>
      <c r="O11" s="2" t="s">
        <v>7</v>
      </c>
      <c r="P11" s="2" t="s">
        <v>8</v>
      </c>
      <c r="Q11" s="2" t="s">
        <v>12</v>
      </c>
      <c r="R11" s="11"/>
      <c r="S11" s="6"/>
    </row>
    <row r="12" spans="2:20" ht="15" thickBot="1" x14ac:dyDescent="0.35">
      <c r="B12" s="137"/>
      <c r="C12" s="139"/>
      <c r="D12" s="12">
        <v>3</v>
      </c>
      <c r="E12" s="13">
        <v>0</v>
      </c>
      <c r="F12" s="13">
        <f>SUM(D12:E12)</f>
        <v>3</v>
      </c>
      <c r="G12" s="111">
        <f>100*F12/I9</f>
        <v>13.043478260869565</v>
      </c>
      <c r="H12" s="15"/>
      <c r="I12" s="7"/>
      <c r="J12" s="3"/>
      <c r="L12" s="137"/>
      <c r="M12" s="139"/>
      <c r="N12" s="12">
        <v>0</v>
      </c>
      <c r="O12" s="13">
        <v>4</v>
      </c>
      <c r="P12" s="13">
        <f>SUM(N12:O12)</f>
        <v>4</v>
      </c>
      <c r="Q12" s="14">
        <f>100*P12/S9</f>
        <v>14.814814814814815</v>
      </c>
      <c r="R12" s="15"/>
      <c r="S12" s="7"/>
    </row>
    <row r="13" spans="2:20" ht="9" customHeight="1" thickBot="1" x14ac:dyDescent="0.35"/>
    <row r="14" spans="2:20" ht="21.6" customHeight="1" thickBot="1" x14ac:dyDescent="0.35">
      <c r="B14" s="3"/>
      <c r="C14" s="3"/>
      <c r="D14" s="19" t="s">
        <v>0</v>
      </c>
      <c r="E14" s="20" t="s">
        <v>1</v>
      </c>
      <c r="F14" s="20" t="s">
        <v>4</v>
      </c>
      <c r="G14" s="20" t="s">
        <v>2</v>
      </c>
      <c r="H14" s="21" t="s">
        <v>3</v>
      </c>
      <c r="I14" s="22" t="s">
        <v>5</v>
      </c>
      <c r="J14" s="22" t="s">
        <v>13</v>
      </c>
      <c r="L14" s="3"/>
      <c r="M14" s="3"/>
      <c r="N14" s="19" t="s">
        <v>0</v>
      </c>
      <c r="O14" s="20" t="s">
        <v>1</v>
      </c>
      <c r="P14" s="20" t="s">
        <v>4</v>
      </c>
      <c r="Q14" s="20" t="s">
        <v>2</v>
      </c>
      <c r="R14" s="21" t="s">
        <v>3</v>
      </c>
      <c r="S14" s="22" t="s">
        <v>5</v>
      </c>
      <c r="T14" s="22" t="s">
        <v>13</v>
      </c>
    </row>
    <row r="15" spans="2:20" ht="25.2" customHeight="1" thickBot="1" x14ac:dyDescent="0.35">
      <c r="B15" s="135">
        <v>2018</v>
      </c>
      <c r="C15" s="17" t="s">
        <v>10</v>
      </c>
      <c r="D15" s="8">
        <v>11</v>
      </c>
      <c r="E15" s="9">
        <v>1</v>
      </c>
      <c r="F15" s="9">
        <v>0</v>
      </c>
      <c r="G15" s="9">
        <v>9</v>
      </c>
      <c r="H15" s="10">
        <v>2</v>
      </c>
      <c r="I15" s="4">
        <f>SUM(D15:H15)</f>
        <v>23</v>
      </c>
      <c r="J15" s="5">
        <v>0</v>
      </c>
      <c r="L15" s="135">
        <v>2022</v>
      </c>
      <c r="M15" s="17" t="s">
        <v>10</v>
      </c>
      <c r="N15" s="8">
        <v>0</v>
      </c>
      <c r="O15" s="9">
        <v>0</v>
      </c>
      <c r="P15" s="9">
        <v>1</v>
      </c>
      <c r="Q15" s="9">
        <v>1</v>
      </c>
      <c r="R15" s="10">
        <v>0</v>
      </c>
      <c r="S15" s="4">
        <f>SUM(N15:R15)</f>
        <v>2</v>
      </c>
      <c r="T15" s="31">
        <v>42</v>
      </c>
    </row>
    <row r="16" spans="2:20" ht="16.95" customHeight="1" thickBot="1" x14ac:dyDescent="0.35">
      <c r="B16" s="136"/>
      <c r="C16" s="18" t="s">
        <v>11</v>
      </c>
      <c r="D16" s="32">
        <f>100*D15/I15</f>
        <v>47.826086956521742</v>
      </c>
      <c r="E16" s="28">
        <f>100*E15/I15</f>
        <v>4.3478260869565215</v>
      </c>
      <c r="F16" s="29">
        <f>100*F15/I15</f>
        <v>0</v>
      </c>
      <c r="G16" s="28">
        <f>100*G15/I15</f>
        <v>39.130434782608695</v>
      </c>
      <c r="H16" s="30">
        <f>100*H15/I15</f>
        <v>8.695652173913043</v>
      </c>
      <c r="I16" s="5"/>
      <c r="J16" s="24"/>
      <c r="L16" s="136"/>
      <c r="M16" s="18" t="s">
        <v>11</v>
      </c>
      <c r="N16" s="27">
        <f>100*N15/S15</f>
        <v>0</v>
      </c>
      <c r="O16" s="28">
        <f>100*O15/S15</f>
        <v>0</v>
      </c>
      <c r="P16" s="29">
        <f>100*P15/S15</f>
        <v>50</v>
      </c>
      <c r="Q16" s="28">
        <f>100*Q15/S15</f>
        <v>50</v>
      </c>
      <c r="R16" s="30">
        <f>100*R15/S15</f>
        <v>0</v>
      </c>
      <c r="S16" s="5"/>
    </row>
    <row r="17" spans="2:19" ht="21" customHeight="1" x14ac:dyDescent="0.3">
      <c r="B17" s="136"/>
      <c r="C17" s="138" t="s">
        <v>9</v>
      </c>
      <c r="D17" s="16" t="s">
        <v>6</v>
      </c>
      <c r="E17" s="2" t="s">
        <v>7</v>
      </c>
      <c r="F17" s="2" t="s">
        <v>8</v>
      </c>
      <c r="G17" s="2" t="s">
        <v>12</v>
      </c>
      <c r="H17" s="11"/>
      <c r="I17" s="6"/>
      <c r="J17" s="3"/>
      <c r="L17" s="136"/>
      <c r="M17" s="138" t="s">
        <v>9</v>
      </c>
      <c r="N17" s="16" t="s">
        <v>6</v>
      </c>
      <c r="O17" s="2" t="s">
        <v>7</v>
      </c>
      <c r="P17" s="2" t="s">
        <v>8</v>
      </c>
      <c r="Q17" s="2" t="s">
        <v>12</v>
      </c>
      <c r="R17" s="11"/>
      <c r="S17" s="6"/>
    </row>
    <row r="18" spans="2:19" ht="15" thickBot="1" x14ac:dyDescent="0.35">
      <c r="B18" s="137"/>
      <c r="C18" s="139"/>
      <c r="D18" s="12">
        <v>4</v>
      </c>
      <c r="E18" s="13">
        <v>1</v>
      </c>
      <c r="F18" s="13">
        <f>SUM(D18:E18)</f>
        <v>5</v>
      </c>
      <c r="G18" s="111">
        <f>100*F18/I15</f>
        <v>21.739130434782609</v>
      </c>
      <c r="H18" s="15"/>
      <c r="I18" s="7"/>
      <c r="J18" s="3"/>
      <c r="L18" s="137"/>
      <c r="M18" s="139"/>
      <c r="N18" s="12">
        <v>0</v>
      </c>
      <c r="O18" s="13">
        <v>0</v>
      </c>
      <c r="P18" s="13">
        <f>SUM(N18:O18)</f>
        <v>0</v>
      </c>
      <c r="Q18" s="14">
        <f>100*P18/S15</f>
        <v>0</v>
      </c>
      <c r="R18" s="15"/>
      <c r="S18" s="7"/>
    </row>
    <row r="19" spans="2:19" ht="7.95" customHeight="1" thickBot="1" x14ac:dyDescent="0.35"/>
    <row r="20" spans="2:19" ht="19.95" customHeight="1" thickBot="1" x14ac:dyDescent="0.35">
      <c r="B20" s="3"/>
      <c r="C20" s="3"/>
      <c r="D20" s="19" t="s">
        <v>0</v>
      </c>
      <c r="E20" s="20" t="s">
        <v>1</v>
      </c>
      <c r="F20" s="20" t="s">
        <v>4</v>
      </c>
      <c r="G20" s="20" t="s">
        <v>2</v>
      </c>
      <c r="H20" s="21" t="s">
        <v>3</v>
      </c>
      <c r="I20" s="22" t="s">
        <v>5</v>
      </c>
      <c r="J20" s="22" t="s">
        <v>13</v>
      </c>
    </row>
    <row r="21" spans="2:19" ht="15" thickBot="1" x14ac:dyDescent="0.35">
      <c r="B21" s="135">
        <v>2019</v>
      </c>
      <c r="C21" s="17" t="s">
        <v>10</v>
      </c>
      <c r="D21" s="8">
        <v>14</v>
      </c>
      <c r="E21" s="9">
        <v>2</v>
      </c>
      <c r="F21" s="9">
        <v>0</v>
      </c>
      <c r="G21" s="9">
        <v>15</v>
      </c>
      <c r="H21" s="10">
        <v>1</v>
      </c>
      <c r="I21" s="4">
        <f>SUM(D21:H21)</f>
        <v>32</v>
      </c>
      <c r="J21" s="5">
        <v>0</v>
      </c>
    </row>
    <row r="22" spans="2:19" ht="15" thickBot="1" x14ac:dyDescent="0.35">
      <c r="B22" s="136"/>
      <c r="C22" s="18" t="s">
        <v>11</v>
      </c>
      <c r="D22" s="27">
        <f>100*D21/I21</f>
        <v>43.75</v>
      </c>
      <c r="E22" s="28">
        <f>100*E21/I21</f>
        <v>6.25</v>
      </c>
      <c r="F22" s="29">
        <f>100*F21/I21</f>
        <v>0</v>
      </c>
      <c r="G22" s="33">
        <f>100*G21/I21</f>
        <v>46.875</v>
      </c>
      <c r="H22" s="30">
        <f>100*H21/I21</f>
        <v>3.125</v>
      </c>
      <c r="I22" s="5"/>
      <c r="J22" s="24"/>
    </row>
    <row r="23" spans="2:19" ht="21" customHeight="1" x14ac:dyDescent="0.3">
      <c r="B23" s="136"/>
      <c r="C23" s="138" t="s">
        <v>9</v>
      </c>
      <c r="D23" s="16" t="s">
        <v>6</v>
      </c>
      <c r="E23" s="2" t="s">
        <v>7</v>
      </c>
      <c r="F23" s="2" t="s">
        <v>8</v>
      </c>
      <c r="G23" s="2" t="s">
        <v>12</v>
      </c>
      <c r="H23" s="11"/>
      <c r="I23" s="6"/>
      <c r="J23" s="3"/>
    </row>
    <row r="24" spans="2:19" ht="15" thickBot="1" x14ac:dyDescent="0.35">
      <c r="B24" s="137"/>
      <c r="C24" s="139"/>
      <c r="D24" s="12">
        <v>0</v>
      </c>
      <c r="E24" s="13">
        <v>3</v>
      </c>
      <c r="F24" s="13">
        <f>SUM(D24:E24)</f>
        <v>3</v>
      </c>
      <c r="G24" s="23">
        <f>100*F24/I21</f>
        <v>9.375</v>
      </c>
      <c r="H24" s="15"/>
      <c r="I24" s="7"/>
      <c r="J24" s="3"/>
    </row>
  </sheetData>
  <mergeCells count="14">
    <mergeCell ref="B21:B24"/>
    <mergeCell ref="C23:C24"/>
    <mergeCell ref="L9:L12"/>
    <mergeCell ref="B9:B12"/>
    <mergeCell ref="C11:C12"/>
    <mergeCell ref="B3:B6"/>
    <mergeCell ref="C5:C6"/>
    <mergeCell ref="M11:M12"/>
    <mergeCell ref="L15:L18"/>
    <mergeCell ref="M17:M18"/>
    <mergeCell ref="L3:L6"/>
    <mergeCell ref="M5:M6"/>
    <mergeCell ref="B15:B18"/>
    <mergeCell ref="C17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Autres stats</vt:lpstr>
      <vt:lpstr>Stats 29112022</vt:lpstr>
      <vt:lpstr>Stats brutes</vt:lpstr>
      <vt:lpstr>Données 29112022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2026-02-04T13:10:24Z</dcterms:modified>
</cp:coreProperties>
</file>